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1" sheetId="1" r:id="rId1"/>
  </sheets>
  <calcPr calcId="145621"/>
</workbook>
</file>

<file path=xl/calcChain.xml><?xml version="1.0" encoding="utf-8"?>
<calcChain xmlns="http://schemas.openxmlformats.org/spreadsheetml/2006/main">
  <c r="S26" i="1" l="1"/>
  <c r="Q26" i="1"/>
  <c r="K24" i="1" l="1"/>
  <c r="S24" i="1"/>
  <c r="Q24" i="1"/>
  <c r="K21" i="1"/>
  <c r="K20" i="1"/>
  <c r="S20" i="1"/>
  <c r="S21" i="1"/>
  <c r="R20" i="1"/>
  <c r="R21" i="1"/>
  <c r="Q20" i="1"/>
  <c r="Q21" i="1"/>
  <c r="P20" i="1"/>
  <c r="P21" i="1"/>
  <c r="K22" i="1" l="1"/>
  <c r="R22" i="1" l="1"/>
  <c r="P22" i="1"/>
  <c r="Q22" i="1" s="1"/>
  <c r="S22" i="1" l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<sst xmlns="http://schemas.openxmlformats.org/spreadsheetml/2006/main" count="58" uniqueCount="56">
  <si>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</si>
  <si>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</si>
  <si>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</si>
  <si>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</si>
  <si>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</si>
  <si>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</si>
  <si>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</si>
  <si>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</si>
  <si>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</si>
  <si>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</si>
  <si>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</si>
  <si>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</si>
  <si>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</si>
  <si>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</si>
  <si>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</si>
  <si>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</si>
  <si>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</si>
  <si>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</si>
  <si>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</si>
  <si>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</si>
  <si>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</si>
  <si>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</si>
  <si>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</si>
  <si>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</si>
  <si>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</si>
  <si>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</si>
  <si>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</si>
  <si>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</si>
  <si>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</si>
  <si>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</si>
  <si>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</si>
  <si>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</si>
  <si>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</si>
  <si>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</si>
  <si>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</si>
  <si>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</si>
  <si>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</si>
  <si>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</si>
  <si>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</si>
  <si>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</si>
  <si>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</si>
  <si>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</si>
  <si>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</si>
  <si>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</si>
  <si>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</si>
  <si>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</si>
  <si>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</si>
  <si>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</si>
  <si>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</si>
  <si>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</si>
  <si>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MICROGUIA NEURO DE NITINOL I ACER INOXIDABLE EXTENDIBLE AMB EXTENSIÓ</t>
  </si>
  <si>
    <t>Microguia de nitinol i acer inoxidable hidrofílica</t>
  </si>
  <si>
    <t>Microguia de nitinol i acer inoxidable hidrofílica extrasuport</t>
  </si>
  <si>
    <t>Extensió per a guia hidrofilica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</si>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</sst>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5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1" fillId="60" borderId="50" xfId="2" applyFont="1" applyFill="1" applyBorder="1" applyAlignment="1" applyProtection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8" fillId="0" borderId="47" xfId="2" applyFont="1" applyBorder="1"/>
    <xf numFmtId="0" fontId="8" fillId="0" borderId="47" xfId="2" applyFont="1" applyBorder="1" applyAlignment="1">
      <alignment horizontal="center" vertical="center"/>
    </xf>
    <xf numFmtId="164" fontId="8" fillId="0" borderId="47" xfId="2" applyNumberFormat="1" applyFont="1" applyBorder="1" applyAlignment="1" applyProtection="1">
      <alignment horizontal="center" vertical="center"/>
      <protection locked="0"/>
    </xf>
    <xf numFmtId="164" fontId="8" fillId="0" borderId="47" xfId="2" applyNumberFormat="1" applyFont="1" applyFill="1" applyBorder="1" applyAlignment="1" applyProtection="1">
      <alignment vertical="center"/>
    </xf>
    <xf numFmtId="9" fontId="8" fillId="0" borderId="47" xfId="2" applyNumberFormat="1" applyFont="1" applyFill="1" applyBorder="1" applyAlignment="1" applyProtection="1">
      <alignment horizontal="center" vertical="center"/>
      <protection locked="0"/>
    </xf>
    <xf numFmtId="9" fontId="8" fillId="0" borderId="47" xfId="2" applyNumberFormat="1" applyFont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textRotation="180" wrapText="1"/>
    </xf>
    <xf numFmtId="0" fontId="7" fillId="0" borderId="7" xfId="2" applyFont="1" applyFill="1" applyBorder="1" applyAlignment="1">
      <alignment horizontal="center" vertical="center" wrapText="1"/>
    </xf>
    <xf numFmtId="0" fontId="1" fillId="60" borderId="7" xfId="2" applyFont="1" applyFill="1" applyBorder="1" applyAlignment="1" applyProtection="1">
      <alignment vertical="center" wrapText="1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61" xfId="2" applyFont="1" applyFill="1" applyBorder="1" applyAlignment="1" applyProtection="1">
      <alignment vertical="center"/>
    </xf>
    <xf numFmtId="0" fontId="7" fillId="0" borderId="61" xfId="2" applyFont="1" applyFill="1" applyBorder="1" applyAlignment="1">
      <alignment vertical="center" wrapText="1"/>
    </xf>
    <xf numFmtId="0" fontId="7" fillId="0" borderId="61" xfId="2" applyFont="1" applyFill="1" applyBorder="1" applyAlignment="1">
      <alignment horizontal="center" vertical="center" textRotation="180" wrapText="1"/>
    </xf>
    <xf numFmtId="0" fontId="7" fillId="60" borderId="61" xfId="2" applyFont="1" applyFill="1" applyBorder="1" applyAlignment="1">
      <alignment vertical="center" wrapText="1"/>
    </xf>
    <xf numFmtId="0" fontId="7" fillId="2" borderId="61" xfId="2" applyFont="1" applyFill="1" applyBorder="1" applyAlignment="1">
      <alignment vertical="center" wrapText="1"/>
    </xf>
    <xf numFmtId="0" fontId="7" fillId="0" borderId="61" xfId="2" applyFont="1" applyFill="1" applyBorder="1" applyAlignment="1">
      <alignment horizontal="center" vertical="center" wrapText="1"/>
    </xf>
    <xf numFmtId="0" fontId="7" fillId="3" borderId="61" xfId="2" applyFont="1" applyFill="1" applyBorder="1" applyAlignment="1">
      <alignment vertical="center" wrapText="1"/>
    </xf>
    <xf numFmtId="0" fontId="7" fillId="3" borderId="59" xfId="2" applyFont="1" applyFill="1" applyBorder="1" applyAlignment="1">
      <alignment vertical="center" wrapText="1"/>
    </xf>
    <xf numFmtId="0" fontId="7" fillId="2" borderId="2" xfId="2" applyFont="1" applyFill="1" applyBorder="1" applyAlignment="1">
      <alignment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0" fontId="1" fillId="60" borderId="7" xfId="2" applyFont="1" applyFill="1" applyBorder="1" applyAlignment="1">
      <alignment horizontal="center" vertical="center" wrapText="1"/>
    </xf>
    <xf numFmtId="4" fontId="8" fillId="2" borderId="7" xfId="2" applyNumberFormat="1" applyFont="1" applyFill="1" applyBorder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0" fontId="1" fillId="60" borderId="17" xfId="2" applyFont="1" applyFill="1" applyBorder="1" applyAlignment="1" applyProtection="1">
      <alignment vertical="center" wrapText="1"/>
    </xf>
    <xf numFmtId="0" fontId="7" fillId="0" borderId="17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horizontal="center" vertical="center" textRotation="180" wrapText="1"/>
    </xf>
    <xf numFmtId="0" fontId="1" fillId="60" borderId="17" xfId="2" applyFont="1" applyFill="1" applyBorder="1" applyAlignment="1">
      <alignment horizontal="center" vertical="center" wrapText="1"/>
    </xf>
    <xf numFmtId="4" fontId="8" fillId="2" borderId="44" xfId="2" applyNumberFormat="1" applyFont="1" applyFill="1" applyBorder="1" applyAlignment="1">
      <alignment horizontal="center" vertical="center"/>
    </xf>
    <xf numFmtId="164" fontId="8" fillId="3" borderId="44" xfId="2" applyNumberFormat="1" applyFont="1" applyFill="1" applyBorder="1" applyAlignment="1">
      <alignment horizontal="center" vertical="center"/>
    </xf>
    <xf numFmtId="4" fontId="8" fillId="3" borderId="44" xfId="2" applyNumberFormat="1" applyFont="1" applyFill="1" applyBorder="1" applyAlignment="1">
      <alignment horizontal="center" vertical="center"/>
    </xf>
    <xf numFmtId="4" fontId="8" fillId="2" borderId="58" xfId="2" applyNumberFormat="1" applyFont="1" applyFill="1" applyBorder="1" applyAlignment="1">
      <alignment horizontal="center" vertical="center"/>
    </xf>
    <xf numFmtId="4" fontId="8" fillId="2" borderId="18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5" xfId="0" applyFont="1" applyFill="1" applyBorder="1" applyAlignment="1" applyProtection="1">
      <alignment horizontal="center" vertical="center" wrapText="1"/>
    </xf>
    <xf numFmtId="0" fontId="44" fillId="60" borderId="62" xfId="0" applyFont="1" applyFill="1" applyBorder="1" applyAlignment="1" applyProtection="1">
      <alignment horizontal="center" vertical="center" wrapText="1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0" fontId="44" fillId="0" borderId="66" xfId="0" applyFont="1" applyBorder="1" applyAlignment="1" applyProtection="1">
      <alignment horizontal="center" vertical="center" wrapText="1"/>
      <protection locked="0"/>
    </xf>
    <xf numFmtId="0" fontId="44" fillId="0" borderId="67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59" xfId="2" applyFont="1" applyFill="1" applyBorder="1" applyAlignment="1" applyProtection="1">
      <alignment horizontal="center" vertical="center" wrapText="1"/>
    </xf>
    <xf numFmtId="0" fontId="7" fillId="60" borderId="60" xfId="2" applyFont="1" applyFill="1" applyBorder="1" applyAlignment="1" applyProtection="1">
      <alignment horizontal="center" vertical="center" wrapText="1"/>
    </xf>
    <xf numFmtId="0" fontId="7" fillId="60" borderId="55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left" vertical="center" wrapText="1"/>
    </xf>
    <xf numFmtId="0" fontId="1" fillId="60" borderId="57" xfId="2" applyFont="1" applyFill="1" applyBorder="1" applyAlignment="1" applyProtection="1">
      <alignment horizontal="left" vertical="center" wrapText="1"/>
    </xf>
    <xf numFmtId="0" fontId="1" fillId="60" borderId="53" xfId="2" applyFont="1" applyFill="1" applyBorder="1" applyAlignment="1" applyProtection="1">
      <alignment horizontal="left" vertical="center" wrapText="1"/>
    </xf>
    <xf numFmtId="0" fontId="1" fillId="60" borderId="54" xfId="2" applyFont="1" applyFill="1" applyBorder="1" applyAlignment="1" applyProtection="1">
      <alignment horizontal="left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abSelected="1" topLeftCell="A16" zoomScale="80" zoomScaleNormal="80" workbookViewId="0">
      <selection activeCell="J20" sqref="J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2.8554687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1"/>
      <c r="C9" s="93" t="s">
        <v>18</v>
      </c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94" t="s">
        <v>9</v>
      </c>
      <c r="B10" s="94"/>
      <c r="C10" s="96" t="s">
        <v>48</v>
      </c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95" t="s">
        <v>10</v>
      </c>
      <c r="B11" s="95"/>
      <c r="C11" s="97" t="s">
        <v>54</v>
      </c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8" t="s">
        <v>34</v>
      </c>
      <c r="B12" s="99"/>
      <c r="C12" s="99"/>
      <c r="D12" s="99"/>
      <c r="E12" s="99"/>
      <c r="F12" s="99"/>
      <c r="G12" s="99"/>
      <c r="H12" s="99"/>
      <c r="I12" s="99"/>
      <c r="J12" s="100"/>
      <c r="K12" s="98" t="s">
        <v>11</v>
      </c>
      <c r="L12" s="99"/>
      <c r="M12" s="99"/>
      <c r="N12" s="99"/>
      <c r="O12" s="99"/>
      <c r="P12" s="99"/>
      <c r="Q12" s="99"/>
      <c r="R12" s="99"/>
      <c r="S12" s="100"/>
      <c r="W12" s="13"/>
      <c r="X12" s="13"/>
    </row>
    <row r="13" spans="1:26" s="16" customFormat="1" ht="39" customHeight="1" x14ac:dyDescent="0.2">
      <c r="A13" s="14" t="s">
        <v>35</v>
      </c>
      <c r="B13" s="112"/>
      <c r="C13" s="113"/>
      <c r="D13" s="113"/>
      <c r="E13" s="114"/>
      <c r="F13" s="15" t="s">
        <v>36</v>
      </c>
      <c r="G13" s="112"/>
      <c r="H13" s="113"/>
      <c r="I13" s="113"/>
      <c r="J13" s="115"/>
      <c r="K13" s="117" t="s">
        <v>12</v>
      </c>
      <c r="L13" s="119"/>
      <c r="M13" s="120"/>
      <c r="N13" s="120"/>
      <c r="O13" s="120"/>
      <c r="P13" s="120"/>
      <c r="Q13" s="120"/>
      <c r="R13" s="120"/>
      <c r="S13" s="121"/>
      <c r="W13" s="13"/>
    </row>
    <row r="14" spans="1:26" s="16" customFormat="1" ht="39" customHeight="1" x14ac:dyDescent="0.2">
      <c r="A14" s="17" t="s">
        <v>37</v>
      </c>
      <c r="B14" s="105"/>
      <c r="C14" s="106"/>
      <c r="D14" s="106"/>
      <c r="E14" s="116"/>
      <c r="F14" s="18" t="s">
        <v>38</v>
      </c>
      <c r="G14" s="105"/>
      <c r="H14" s="106"/>
      <c r="I14" s="106"/>
      <c r="J14" s="107"/>
      <c r="K14" s="118"/>
      <c r="L14" s="122"/>
      <c r="M14" s="123"/>
      <c r="N14" s="123"/>
      <c r="O14" s="123"/>
      <c r="P14" s="123"/>
      <c r="Q14" s="123"/>
      <c r="R14" s="123"/>
      <c r="S14" s="124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8"/>
      <c r="E15" s="109"/>
      <c r="F15" s="18" t="s">
        <v>39</v>
      </c>
      <c r="G15" s="105"/>
      <c r="H15" s="106"/>
      <c r="I15" s="106"/>
      <c r="J15" s="107"/>
      <c r="K15" s="19" t="s">
        <v>14</v>
      </c>
      <c r="L15" s="110"/>
      <c r="M15" s="110"/>
      <c r="N15" s="110"/>
      <c r="O15" s="110"/>
      <c r="P15" s="110"/>
      <c r="Q15" s="110"/>
      <c r="R15" s="110"/>
      <c r="S15" s="111"/>
      <c r="W15" s="13"/>
    </row>
    <row r="16" spans="1:26" s="16" customFormat="1" ht="39" customHeight="1" x14ac:dyDescent="0.2">
      <c r="A16" s="17" t="s">
        <v>40</v>
      </c>
      <c r="B16" s="105"/>
      <c r="C16" s="106"/>
      <c r="D16" s="106"/>
      <c r="E16" s="116"/>
      <c r="F16" s="21" t="s">
        <v>41</v>
      </c>
      <c r="G16" s="22" t="s">
        <v>42</v>
      </c>
      <c r="H16" s="23"/>
      <c r="I16" s="22" t="s">
        <v>16</v>
      </c>
      <c r="J16" s="23"/>
      <c r="K16" s="131" t="s">
        <v>43</v>
      </c>
      <c r="L16" s="127"/>
      <c r="M16" s="127"/>
      <c r="N16" s="127"/>
      <c r="O16" s="127"/>
      <c r="P16" s="127"/>
      <c r="Q16" s="127"/>
      <c r="R16" s="127"/>
      <c r="S16" s="128"/>
      <c r="W16" s="13"/>
    </row>
    <row r="17" spans="1:26" s="26" customFormat="1" ht="39" customHeight="1" thickBot="1" x14ac:dyDescent="0.3">
      <c r="A17" s="24" t="s">
        <v>17</v>
      </c>
      <c r="B17" s="133"/>
      <c r="C17" s="134"/>
      <c r="D17" s="134"/>
      <c r="E17" s="135"/>
      <c r="F17" s="25" t="s">
        <v>44</v>
      </c>
      <c r="G17" s="136"/>
      <c r="H17" s="137"/>
      <c r="I17" s="137"/>
      <c r="J17" s="138"/>
      <c r="K17" s="132"/>
      <c r="L17" s="129"/>
      <c r="M17" s="129"/>
      <c r="N17" s="129"/>
      <c r="O17" s="129"/>
      <c r="P17" s="129"/>
      <c r="Q17" s="129"/>
      <c r="R17" s="129"/>
      <c r="S17" s="13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1" t="s">
        <v>24</v>
      </c>
      <c r="Q18" s="102"/>
      <c r="R18" s="103" t="s">
        <v>25</v>
      </c>
      <c r="S18" s="104"/>
      <c r="W18" s="13"/>
    </row>
    <row r="19" spans="1:26" s="9" customFormat="1" ht="108" customHeight="1" thickBot="1" x14ac:dyDescent="0.25">
      <c r="A19" s="69" t="s">
        <v>0</v>
      </c>
      <c r="B19" s="139" t="s">
        <v>49</v>
      </c>
      <c r="C19" s="140"/>
      <c r="D19" s="70" t="s">
        <v>8</v>
      </c>
      <c r="E19" s="71" t="s">
        <v>1</v>
      </c>
      <c r="F19" s="71" t="s">
        <v>2</v>
      </c>
      <c r="G19" s="72" t="s">
        <v>19</v>
      </c>
      <c r="H19" s="73" t="s">
        <v>45</v>
      </c>
      <c r="I19" s="73" t="s">
        <v>6</v>
      </c>
      <c r="J19" s="73" t="s">
        <v>32</v>
      </c>
      <c r="K19" s="74" t="s">
        <v>7</v>
      </c>
      <c r="L19" s="71" t="s">
        <v>33</v>
      </c>
      <c r="M19" s="71" t="s">
        <v>20</v>
      </c>
      <c r="N19" s="75" t="s">
        <v>3</v>
      </c>
      <c r="O19" s="71" t="s">
        <v>4</v>
      </c>
      <c r="P19" s="76" t="s">
        <v>26</v>
      </c>
      <c r="Q19" s="77" t="s">
        <v>5</v>
      </c>
      <c r="R19" s="74" t="s">
        <v>23</v>
      </c>
      <c r="S19" s="7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47.25" customHeight="1" x14ac:dyDescent="0.2">
      <c r="A20" s="141">
        <v>131</v>
      </c>
      <c r="B20" s="144" t="s">
        <v>50</v>
      </c>
      <c r="C20" s="145"/>
      <c r="D20" s="84" t="s">
        <v>51</v>
      </c>
      <c r="E20" s="85"/>
      <c r="F20" s="85"/>
      <c r="G20" s="86"/>
      <c r="H20" s="87">
        <v>39</v>
      </c>
      <c r="I20" s="87" t="s">
        <v>21</v>
      </c>
      <c r="J20" s="87">
        <v>330</v>
      </c>
      <c r="K20" s="88">
        <f t="shared" ref="K20:K21" si="0">H20*J20</f>
        <v>12870</v>
      </c>
      <c r="L20" s="31"/>
      <c r="M20" s="31"/>
      <c r="N20" s="32"/>
      <c r="O20" s="31"/>
      <c r="P20" s="89">
        <f t="shared" ref="P20:P22" si="1">M20*(1-O20)</f>
        <v>0</v>
      </c>
      <c r="Q20" s="90">
        <f t="shared" ref="Q20:Q21" si="2">IF(ISERROR(P20/G20),0,(P20/G20)*H20)</f>
        <v>0</v>
      </c>
      <c r="R20" s="88" t="e">
        <f t="shared" ref="R20:R21" si="3">ROUNDUP((H20/G20),0)</f>
        <v>#DIV/0!</v>
      </c>
      <c r="S20" s="91" t="e">
        <f t="shared" ref="S20:S22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47.25" customHeight="1" x14ac:dyDescent="0.2">
      <c r="A21" s="142"/>
      <c r="B21" s="146"/>
      <c r="C21" s="147"/>
      <c r="D21" s="68" t="s">
        <v>52</v>
      </c>
      <c r="E21" s="65"/>
      <c r="F21" s="65"/>
      <c r="G21" s="66"/>
      <c r="H21" s="80">
        <v>16</v>
      </c>
      <c r="I21" s="80" t="s">
        <v>21</v>
      </c>
      <c r="J21" s="80">
        <v>330</v>
      </c>
      <c r="K21" s="81">
        <f t="shared" si="0"/>
        <v>5280</v>
      </c>
      <c r="L21" s="65"/>
      <c r="M21" s="65"/>
      <c r="N21" s="67"/>
      <c r="O21" s="65"/>
      <c r="P21" s="82">
        <f t="shared" si="1"/>
        <v>0</v>
      </c>
      <c r="Q21" s="83">
        <f t="shared" si="2"/>
        <v>0</v>
      </c>
      <c r="R21" s="81" t="e">
        <f t="shared" si="3"/>
        <v>#DIV/0!</v>
      </c>
      <c r="S21" s="92" t="e">
        <f t="shared" si="4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47.25" customHeight="1" thickBot="1" x14ac:dyDescent="0.25">
      <c r="A22" s="143"/>
      <c r="B22" s="148"/>
      <c r="C22" s="149"/>
      <c r="D22" s="56" t="s">
        <v>53</v>
      </c>
      <c r="E22" s="59"/>
      <c r="F22" s="59"/>
      <c r="G22" s="60"/>
      <c r="H22" s="58">
        <v>10</v>
      </c>
      <c r="I22" s="79" t="s">
        <v>21</v>
      </c>
      <c r="J22" s="57">
        <v>260</v>
      </c>
      <c r="K22" s="52">
        <f>H22*J22</f>
        <v>2600</v>
      </c>
      <c r="L22" s="61"/>
      <c r="M22" s="62"/>
      <c r="N22" s="63"/>
      <c r="O22" s="64"/>
      <c r="P22" s="53">
        <f t="shared" si="1"/>
        <v>0</v>
      </c>
      <c r="Q22" s="54">
        <f>IF(ISERROR(P22/G22),0,(P22/G22)*H22)</f>
        <v>0</v>
      </c>
      <c r="R22" s="52" t="e">
        <f>ROUNDUP((H22/G22),0)</f>
        <v>#DIV/0!</v>
      </c>
      <c r="S22" s="55" t="e">
        <f t="shared" si="4"/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35"/>
      <c r="B23" s="35"/>
      <c r="C23" s="35"/>
      <c r="D23" s="36"/>
      <c r="E23" s="37"/>
      <c r="F23" s="37"/>
      <c r="G23" s="37"/>
      <c r="H23" s="38"/>
      <c r="I23" s="39"/>
      <c r="J23" s="40"/>
      <c r="K23" s="41"/>
      <c r="L23" s="44"/>
      <c r="M23" s="33"/>
      <c r="N23" s="34"/>
      <c r="O23" s="45"/>
      <c r="P23" s="43"/>
      <c r="Q23" s="41"/>
      <c r="R23" s="41"/>
      <c r="S23" s="41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35"/>
      <c r="B24" s="35"/>
      <c r="C24" s="35"/>
      <c r="D24" s="36"/>
      <c r="E24" s="37"/>
      <c r="F24" s="37"/>
      <c r="G24" s="37"/>
      <c r="H24" s="38"/>
      <c r="I24" s="39"/>
      <c r="J24" s="48" t="s">
        <v>47</v>
      </c>
      <c r="K24" s="47">
        <f>SUM(K20:K22)</f>
        <v>20750</v>
      </c>
      <c r="L24" s="44"/>
      <c r="M24" s="33"/>
      <c r="N24" s="34"/>
      <c r="O24" s="45"/>
      <c r="P24" s="46"/>
      <c r="Q24" s="49">
        <f>SUM(Q20:Q22)</f>
        <v>0</v>
      </c>
      <c r="R24" s="50"/>
      <c r="S24" s="49" t="e">
        <f>SUM(S20:S22)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35"/>
      <c r="B25" s="35"/>
      <c r="C25" s="35"/>
      <c r="D25" s="36"/>
      <c r="E25" s="37"/>
      <c r="F25" s="37"/>
      <c r="G25" s="37"/>
      <c r="H25" s="38"/>
      <c r="I25" s="39"/>
      <c r="J25" s="40"/>
      <c r="K25" s="41"/>
      <c r="L25" s="42"/>
      <c r="M25" s="33"/>
      <c r="N25" s="34"/>
      <c r="O25" s="34"/>
      <c r="P25" s="46"/>
      <c r="Q25" s="50"/>
      <c r="R25" s="50"/>
      <c r="S25" s="50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48" t="s">
        <v>55</v>
      </c>
      <c r="Q26" s="47">
        <f>Q24*3</f>
        <v>0</v>
      </c>
      <c r="R26" s="50"/>
      <c r="S26" s="49" t="e">
        <f>S24*3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25" t="s">
        <v>30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25" t="s">
        <v>31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2023-09-28T10:27:21Z</dcterms:modified>
</cp:coreProperties>
</file>